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AR_Detail" sheetId="2" state="visible" r:id="rId4"/>
  </sheets>
  <definedNames>
    <definedName function="false" hidden="true" localSheetId="1" name="_xlnm._FilterDatabase" vbProcedure="false">AR_Detail!$A$1:$N$41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<sst xmlns="http://schemas.openxmlformats.org/spreadsheetml/2006/main" count="188" uniqueCount="101">
  <si>
    <t xml:space="preserve">Exercise 04: AR Aging Detail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</si>
  <si>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</si>
  <si>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</si>
  <si>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</si>
  <si>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Invoice-level accounts receivable for Ridgeline Electric, as of September 30, 2026. One row per invoice (AIA-style pay applications, T&amp;M tickets, and one retainage release).</t>
  </si>
  <si>
    <t xml:space="preserve">Includes every invoice dated May 1 to September 30, 2026, plus older invoices that still have an open balance.</t>
  </si>
  <si>
    <t xml:space="preserve">AS-OF DATE FOR AGING: 09/30/2026</t>
  </si>
  <si>
    <t xml:space="preserve">COLUMN NOTES:</t>
  </si>
  <si>
    <t xml:space="preserve">Gross_Billed = amount earned on the pay app this period.   Retainage_Held = what the GC keeps until project closeout (10% typical; 5% on the public works job 1060).</t>
  </si>
  <si>
    <t xml:space="preserve">Net_Billed = Gross minus Retainage, the amount due now.   Open_Balance = Net_Billed minus Amount_Paid.</t>
  </si>
  <si>
    <t xml:space="preserve">Retainage is a separate receivable. It is not past due until the job is complete and retainage is billed for release.</t>
  </si>
  <si>
    <t xml:space="preserve">Blue cells are typed inputs. Due_Date, Retainage_Held, Net_Billed, and Open_Balance are formulas.</t>
  </si>
  <si>
    <t xml:space="preserve">YOUR QUESTION TO ANSWER:</t>
  </si>
  <si>
    <t xml:space="preserve">Which customers are slow pays, how much do they owe us by age, and how much retainage is tied up with each one?</t>
  </si>
  <si>
    <t xml:space="preserve">Invoice_No</t>
  </si>
  <si>
    <t xml:space="preserve">Customer</t>
  </si>
  <si>
    <t xml:space="preserve">Job_No</t>
  </si>
  <si>
    <t xml:space="preserve">Job_Name</t>
  </si>
  <si>
    <t xml:space="preserve">Billing</t>
  </si>
  <si>
    <t xml:space="preserve">Invoice_Date</t>
  </si>
  <si>
    <t xml:space="preserve">Terms_Days</t>
  </si>
  <si>
    <t xml:space="preserve">Due_Date</t>
  </si>
  <si>
    <t xml:space="preserve">Gross_Billed</t>
  </si>
  <si>
    <t xml:space="preserve">Retainage_Pct</t>
  </si>
  <si>
    <t xml:space="preserve">Retainage_Held</t>
  </si>
  <si>
    <t xml:space="preserve">Net_Billed</t>
  </si>
  <si>
    <t xml:space="preserve">Amount_Paid</t>
  </si>
  <si>
    <t xml:space="preserve">Open_Balance</t>
  </si>
  <si>
    <t xml:space="preserve">RE-26-1180</t>
  </si>
  <si>
    <t xml:space="preserve">Blue Heron Development</t>
  </si>
  <si>
    <t xml:space="preserve">Lakeview Retail Center</t>
  </si>
  <si>
    <t xml:space="preserve">PA 4</t>
  </si>
  <si>
    <t xml:space="preserve">RE-26-1181</t>
  </si>
  <si>
    <t xml:space="preserve">Summit Builders</t>
  </si>
  <si>
    <t xml:space="preserve">Riverside Medical Office Building</t>
  </si>
  <si>
    <t xml:space="preserve">RE-26-1182</t>
  </si>
  <si>
    <t xml:space="preserve">Kestrel Construction Group</t>
  </si>
  <si>
    <t xml:space="preserve">Maple Street Elementary Modernization</t>
  </si>
  <si>
    <t xml:space="preserve">PA 5</t>
  </si>
  <si>
    <t xml:space="preserve">RE-26-1183</t>
  </si>
  <si>
    <t xml:space="preserve">Ironwood General Contractors</t>
  </si>
  <si>
    <t xml:space="preserve">Northpoint Distribution Center</t>
  </si>
  <si>
    <t xml:space="preserve">PA 9</t>
  </si>
  <si>
    <t xml:space="preserve">RE-26-1184</t>
  </si>
  <si>
    <t xml:space="preserve">Prairie Hawk Builders</t>
  </si>
  <si>
    <t xml:space="preserve">Hillcrest Apartments Phase 2</t>
  </si>
  <si>
    <t xml:space="preserve">PA 1</t>
  </si>
  <si>
    <t xml:space="preserve">RE-26-1185</t>
  </si>
  <si>
    <t xml:space="preserve">RE-26-1186</t>
  </si>
  <si>
    <t xml:space="preserve">Granite Peak Contractors</t>
  </si>
  <si>
    <t xml:space="preserve">Larkspur County Water Treatment Upgrade</t>
  </si>
  <si>
    <t xml:space="preserve">PA 3</t>
  </si>
  <si>
    <t xml:space="preserve">RE-26-1187</t>
  </si>
  <si>
    <t xml:space="preserve">RE-26-1188</t>
  </si>
  <si>
    <t xml:space="preserve">PA 6</t>
  </si>
  <si>
    <t xml:space="preserve">RE-26-1189</t>
  </si>
  <si>
    <t xml:space="preserve">PA 10</t>
  </si>
  <si>
    <t xml:space="preserve">RE-26-1190</t>
  </si>
  <si>
    <t xml:space="preserve">PA 2</t>
  </si>
  <si>
    <t xml:space="preserve">RE-26-1191</t>
  </si>
  <si>
    <t xml:space="preserve">RE-26-1192</t>
  </si>
  <si>
    <t xml:space="preserve">RE-26-1193</t>
  </si>
  <si>
    <t xml:space="preserve">Northgate Construction</t>
  </si>
  <si>
    <t xml:space="preserve">Pine Hollow Library Renovation (completed)</t>
  </si>
  <si>
    <t xml:space="preserve">Retainage release</t>
  </si>
  <si>
    <t xml:space="preserve">RE-26-1194</t>
  </si>
  <si>
    <t xml:space="preserve">RE-26-1195</t>
  </si>
  <si>
    <t xml:space="preserve">PA 7</t>
  </si>
  <si>
    <t xml:space="preserve">RE-26-1196</t>
  </si>
  <si>
    <t xml:space="preserve">PA 11</t>
  </si>
  <si>
    <t xml:space="preserve">RE-26-1197</t>
  </si>
  <si>
    <t xml:space="preserve">RE-26-1198</t>
  </si>
  <si>
    <t xml:space="preserve">RE-26-1199</t>
  </si>
  <si>
    <t xml:space="preserve">RE-26-1200</t>
  </si>
  <si>
    <t xml:space="preserve">Downtown Parking Garage LED Retrofit</t>
  </si>
  <si>
    <t xml:space="preserve">RE-26-1201</t>
  </si>
  <si>
    <t xml:space="preserve">T&amp;M T-114</t>
  </si>
  <si>
    <t xml:space="preserve">RE-26-1202</t>
  </si>
  <si>
    <t xml:space="preserve">T&amp;M T-117</t>
  </si>
  <si>
    <t xml:space="preserve">RE-26-1203</t>
  </si>
  <si>
    <t xml:space="preserve">RE-26-1204</t>
  </si>
  <si>
    <t xml:space="preserve">PA 8</t>
  </si>
  <si>
    <t xml:space="preserve">RE-26-1205</t>
  </si>
  <si>
    <t xml:space="preserve">PA 12</t>
  </si>
  <si>
    <t xml:space="preserve">RE-26-1206</t>
  </si>
  <si>
    <t xml:space="preserve">RE-26-1207</t>
  </si>
  <si>
    <t xml:space="preserve">RE-26-1208</t>
  </si>
  <si>
    <t xml:space="preserve">RE-26-1209</t>
  </si>
  <si>
    <t xml:space="preserve">Valley Fire Station 9</t>
  </si>
  <si>
    <t xml:space="preserve">RE-26-1210</t>
  </si>
  <si>
    <t xml:space="preserve">RE-26-1211</t>
  </si>
  <si>
    <t xml:space="preserve">T&amp;M T-121</t>
  </si>
  <si>
    <t xml:space="preserve">RE-26-1212</t>
  </si>
  <si>
    <t xml:space="preserve">RE-26-1213</t>
  </si>
  <si>
    <t xml:space="preserve">RE-26-1214</t>
  </si>
  <si>
    <t xml:space="preserve">PA 13</t>
  </si>
  <si>
    <t xml:space="preserve">RE-26-1215</t>
  </si>
  <si>
    <t xml:space="preserve">RE-26-1216</t>
  </si>
  <si>
    <t xml:space="preserve">RE-26-1217</t>
  </si>
  <si>
    <t xml:space="preserve">RE-26-1218</t>
  </si>
  <si>
    <t xml:space="preserve">RE-26-1219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</si>
</sst>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#,##0.00;\(#,##0.00\);\-"/>
    <numFmt numFmtId="167" formatCode="0%;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5A6D"/>
        <bgColor rgb="FF008080"/>
      </patternFill>
    </fill>
    <fill>
      <patternFill patternType="solid">
        <fgColor rgb="FFEEF6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E5A6D"/>
          <bgColor rgb="FF000000"/>
        </patternFill>
      </fill>
    </dxf>
    <dxf>
      <fill>
        <patternFill patternType="solid">
          <fgColor rgb="FFEEF6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EEF6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23.8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6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7</v>
      </c>
    </row>
    <row r="13" customFormat="false" ht="23.85" hidden="false" customHeight="false" outlineLevel="0" collapsed="false">
      <c r="A13" s="3" t="s">
        <v>8</v>
      </c>
    </row>
    <row r="14" customFormat="false" ht="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3" t="s">
        <v>11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12</v>
      </c>
    </row>
    <row r="19" customFormat="false" ht="15" hidden="false" customHeight="false" outlineLevel="0" collapsed="false">
      <c r="A19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8"/>
    <col collapsed="false" customWidth="true" hidden="false" outlineLevel="0" max="4" min="4" style="0" width="40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9"/>
    <col collapsed="false" customWidth="true" hidden="false" outlineLevel="0" max="14" min="11" style="0" width="13"/>
  </cols>
  <sheetData>
    <row r="1" customFormat="false" ht="35.0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</row>
    <row r="2" customFormat="false" ht="15" hidden="false" customHeight="false" outlineLevel="0" collapsed="false">
      <c r="A2" s="6" t="s">
        <v>28</v>
      </c>
      <c r="B2" s="6" t="s">
        <v>29</v>
      </c>
      <c r="C2" s="6" t="n">
        <v>1058</v>
      </c>
      <c r="D2" s="6" t="s">
        <v>30</v>
      </c>
      <c r="E2" s="6" t="s">
        <v>31</v>
      </c>
      <c r="F2" s="7" t="n">
        <v>46142</v>
      </c>
      <c r="G2" s="8" t="n">
        <v>45</v>
      </c>
      <c r="H2" s="9" t="n">
        <f aca="false">F2+G2</f>
        <v>46187</v>
      </c>
      <c r="I2" s="10" t="n">
        <v>64250</v>
      </c>
      <c r="J2" s="11" t="n">
        <v>0.1</v>
      </c>
      <c r="K2" s="12" t="n">
        <f aca="false">ROUND(I2*J2,2)</f>
        <v>6425</v>
      </c>
      <c r="L2" s="12" t="n">
        <f aca="false">I2-K2</f>
        <v>57825</v>
      </c>
      <c r="M2" s="10" t="n">
        <v>30000</v>
      </c>
      <c r="N2" s="12" t="n">
        <f aca="false">L2-M2</f>
        <v>27825</v>
      </c>
    </row>
    <row r="3" customFormat="false" ht="15" hidden="false" customHeight="false" outlineLevel="0" collapsed="false">
      <c r="A3" s="13" t="s">
        <v>32</v>
      </c>
      <c r="B3" s="13" t="s">
        <v>33</v>
      </c>
      <c r="C3" s="13" t="n">
        <v>1042</v>
      </c>
      <c r="D3" s="13" t="s">
        <v>34</v>
      </c>
      <c r="E3" s="13" t="s">
        <v>31</v>
      </c>
      <c r="F3" s="14" t="n">
        <v>46173</v>
      </c>
      <c r="G3" s="15" t="n">
        <v>30</v>
      </c>
      <c r="H3" s="16" t="n">
        <f aca="false">F3+G3</f>
        <v>46203</v>
      </c>
      <c r="I3" s="17" t="n">
        <v>118400</v>
      </c>
      <c r="J3" s="18" t="n">
        <v>0.1</v>
      </c>
      <c r="K3" s="19" t="n">
        <f aca="false">ROUND(I3*J3,2)</f>
        <v>11840</v>
      </c>
      <c r="L3" s="19" t="n">
        <f aca="false">I3-K3</f>
        <v>106560</v>
      </c>
      <c r="M3" s="17" t="n">
        <v>106560</v>
      </c>
      <c r="N3" s="19" t="n">
        <f aca="false">L3-M3</f>
        <v>0</v>
      </c>
    </row>
    <row r="4" customFormat="false" ht="15" hidden="false" customHeight="false" outlineLevel="0" collapsed="false">
      <c r="A4" s="6" t="s">
        <v>35</v>
      </c>
      <c r="B4" s="6" t="s">
        <v>36</v>
      </c>
      <c r="C4" s="6" t="n">
        <v>1047</v>
      </c>
      <c r="D4" s="6" t="s">
        <v>37</v>
      </c>
      <c r="E4" s="6" t="s">
        <v>38</v>
      </c>
      <c r="F4" s="7" t="n">
        <v>46173</v>
      </c>
      <c r="G4" s="8" t="n">
        <v>30</v>
      </c>
      <c r="H4" s="9" t="n">
        <f aca="false">F4+G4</f>
        <v>46203</v>
      </c>
      <c r="I4" s="10" t="n">
        <v>38200</v>
      </c>
      <c r="J4" s="11" t="n">
        <v>0.1</v>
      </c>
      <c r="K4" s="12" t="n">
        <f aca="false">ROUND(I4*J4,2)</f>
        <v>3820</v>
      </c>
      <c r="L4" s="12" t="n">
        <f aca="false">I4-K4</f>
        <v>34380</v>
      </c>
      <c r="M4" s="10" t="n">
        <v>34380</v>
      </c>
      <c r="N4" s="12" t="n">
        <f aca="false">L4-M4</f>
        <v>0</v>
      </c>
    </row>
    <row r="5" customFormat="false" ht="15" hidden="false" customHeight="false" outlineLevel="0" collapsed="false">
      <c r="A5" s="13" t="s">
        <v>39</v>
      </c>
      <c r="B5" s="13" t="s">
        <v>40</v>
      </c>
      <c r="C5" s="13" t="n">
        <v>1051</v>
      </c>
      <c r="D5" s="13" t="s">
        <v>41</v>
      </c>
      <c r="E5" s="13" t="s">
        <v>42</v>
      </c>
      <c r="F5" s="14" t="n">
        <v>46173</v>
      </c>
      <c r="G5" s="15" t="n">
        <v>30</v>
      </c>
      <c r="H5" s="16" t="n">
        <f aca="false">F5+G5</f>
        <v>46203</v>
      </c>
      <c r="I5" s="17" t="n">
        <v>141300</v>
      </c>
      <c r="J5" s="18" t="n">
        <v>0.1</v>
      </c>
      <c r="K5" s="19" t="n">
        <f aca="false">ROUND(I5*J5,2)</f>
        <v>14130</v>
      </c>
      <c r="L5" s="19" t="n">
        <f aca="false">I5-K5</f>
        <v>127170</v>
      </c>
      <c r="M5" s="17" t="n">
        <v>127170</v>
      </c>
      <c r="N5" s="19" t="n">
        <f aca="false">L5-M5</f>
        <v>0</v>
      </c>
    </row>
    <row r="6" customFormat="false" ht="15" hidden="false" customHeight="false" outlineLevel="0" collapsed="false">
      <c r="A6" s="6" t="s">
        <v>43</v>
      </c>
      <c r="B6" s="6" t="s">
        <v>44</v>
      </c>
      <c r="C6" s="6" t="n">
        <v>1055</v>
      </c>
      <c r="D6" s="6" t="s">
        <v>45</v>
      </c>
      <c r="E6" s="6" t="s">
        <v>46</v>
      </c>
      <c r="F6" s="7" t="n">
        <v>46173</v>
      </c>
      <c r="G6" s="8" t="n">
        <v>30</v>
      </c>
      <c r="H6" s="9" t="n">
        <f aca="false">F6+G6</f>
        <v>46203</v>
      </c>
      <c r="I6" s="10" t="n">
        <v>48883.33</v>
      </c>
      <c r="J6" s="11" t="n">
        <v>0.1</v>
      </c>
      <c r="K6" s="12" t="n">
        <f aca="false">ROUND(I6*J6,2)</f>
        <v>4888.33</v>
      </c>
      <c r="L6" s="12" t="n">
        <f aca="false">I6-K6</f>
        <v>43995</v>
      </c>
      <c r="M6" s="10" t="n">
        <v>43995</v>
      </c>
      <c r="N6" s="12" t="n">
        <f aca="false">L6-M6</f>
        <v>0</v>
      </c>
    </row>
    <row r="7" customFormat="false" ht="15" hidden="false" customHeight="false" outlineLevel="0" collapsed="false">
      <c r="A7" s="13" t="s">
        <v>47</v>
      </c>
      <c r="B7" s="13" t="s">
        <v>29</v>
      </c>
      <c r="C7" s="13" t="n">
        <v>1058</v>
      </c>
      <c r="D7" s="13" t="s">
        <v>30</v>
      </c>
      <c r="E7" s="13" t="s">
        <v>38</v>
      </c>
      <c r="F7" s="14" t="n">
        <v>46173</v>
      </c>
      <c r="G7" s="15" t="n">
        <v>45</v>
      </c>
      <c r="H7" s="16" t="n">
        <f aca="false">F7+G7</f>
        <v>46218</v>
      </c>
      <c r="I7" s="17" t="n">
        <v>71400</v>
      </c>
      <c r="J7" s="18" t="n">
        <v>0.1</v>
      </c>
      <c r="K7" s="19" t="n">
        <f aca="false">ROUND(I7*J7,2)</f>
        <v>7140</v>
      </c>
      <c r="L7" s="19" t="n">
        <f aca="false">I7-K7</f>
        <v>64260</v>
      </c>
      <c r="M7" s="17" t="n">
        <v>0</v>
      </c>
      <c r="N7" s="19" t="n">
        <f aca="false">L7-M7</f>
        <v>64260</v>
      </c>
    </row>
    <row r="8" customFormat="false" ht="15" hidden="false" customHeight="false" outlineLevel="0" collapsed="false">
      <c r="A8" s="6" t="s">
        <v>48</v>
      </c>
      <c r="B8" s="6" t="s">
        <v>49</v>
      </c>
      <c r="C8" s="6" t="n">
        <v>1060</v>
      </c>
      <c r="D8" s="6" t="s">
        <v>50</v>
      </c>
      <c r="E8" s="6" t="s">
        <v>51</v>
      </c>
      <c r="F8" s="7" t="n">
        <v>46173</v>
      </c>
      <c r="G8" s="8" t="n">
        <v>30</v>
      </c>
      <c r="H8" s="9" t="n">
        <f aca="false">F8+G8</f>
        <v>46203</v>
      </c>
      <c r="I8" s="10" t="n">
        <v>158500</v>
      </c>
      <c r="J8" s="11" t="n">
        <v>0.05</v>
      </c>
      <c r="K8" s="12" t="n">
        <f aca="false">ROUND(I8*J8,2)</f>
        <v>7925</v>
      </c>
      <c r="L8" s="12" t="n">
        <f aca="false">I8-K8</f>
        <v>150575</v>
      </c>
      <c r="M8" s="10" t="n">
        <v>150575</v>
      </c>
      <c r="N8" s="12" t="n">
        <f aca="false">L8-M8</f>
        <v>0</v>
      </c>
    </row>
    <row r="9" customFormat="false" ht="15" hidden="false" customHeight="false" outlineLevel="0" collapsed="false">
      <c r="A9" s="13" t="s">
        <v>52</v>
      </c>
      <c r="B9" s="13" t="s">
        <v>33</v>
      </c>
      <c r="C9" s="13" t="n">
        <v>1042</v>
      </c>
      <c r="D9" s="13" t="s">
        <v>34</v>
      </c>
      <c r="E9" s="13" t="s">
        <v>38</v>
      </c>
      <c r="F9" s="14" t="n">
        <v>46203</v>
      </c>
      <c r="G9" s="15" t="n">
        <v>30</v>
      </c>
      <c r="H9" s="16" t="n">
        <f aca="false">F9+G9</f>
        <v>46233</v>
      </c>
      <c r="I9" s="17" t="n">
        <v>132750</v>
      </c>
      <c r="J9" s="18" t="n">
        <v>0.1</v>
      </c>
      <c r="K9" s="19" t="n">
        <f aca="false">ROUND(I9*J9,2)</f>
        <v>13275</v>
      </c>
      <c r="L9" s="19" t="n">
        <f aca="false">I9-K9</f>
        <v>119475</v>
      </c>
      <c r="M9" s="17" t="n">
        <v>119475</v>
      </c>
      <c r="N9" s="19" t="n">
        <f aca="false">L9-M9</f>
        <v>0</v>
      </c>
    </row>
    <row r="10" customFormat="false" ht="15" hidden="false" customHeight="false" outlineLevel="0" collapsed="false">
      <c r="A10" s="6" t="s">
        <v>53</v>
      </c>
      <c r="B10" s="6" t="s">
        <v>36</v>
      </c>
      <c r="C10" s="6" t="n">
        <v>1047</v>
      </c>
      <c r="D10" s="6" t="s">
        <v>37</v>
      </c>
      <c r="E10" s="6" t="s">
        <v>54</v>
      </c>
      <c r="F10" s="7" t="n">
        <v>46203</v>
      </c>
      <c r="G10" s="8" t="n">
        <v>30</v>
      </c>
      <c r="H10" s="9" t="n">
        <f aca="false">F10+G10</f>
        <v>46233</v>
      </c>
      <c r="I10" s="10" t="n">
        <v>44600</v>
      </c>
      <c r="J10" s="11" t="n">
        <v>0.1</v>
      </c>
      <c r="K10" s="12" t="n">
        <f aca="false">ROUND(I10*J10,2)</f>
        <v>4460</v>
      </c>
      <c r="L10" s="12" t="n">
        <f aca="false">I10-K10</f>
        <v>40140</v>
      </c>
      <c r="M10" s="10" t="n">
        <v>40140</v>
      </c>
      <c r="N10" s="12" t="n">
        <f aca="false">L10-M10</f>
        <v>0</v>
      </c>
    </row>
    <row r="11" customFormat="false" ht="15" hidden="false" customHeight="false" outlineLevel="0" collapsed="false">
      <c r="A11" s="13" t="s">
        <v>55</v>
      </c>
      <c r="B11" s="13" t="s">
        <v>40</v>
      </c>
      <c r="C11" s="13" t="n">
        <v>1051</v>
      </c>
      <c r="D11" s="13" t="s">
        <v>41</v>
      </c>
      <c r="E11" s="13" t="s">
        <v>56</v>
      </c>
      <c r="F11" s="14" t="n">
        <v>46203</v>
      </c>
      <c r="G11" s="15" t="n">
        <v>30</v>
      </c>
      <c r="H11" s="16" t="n">
        <f aca="false">F11+G11</f>
        <v>46233</v>
      </c>
      <c r="I11" s="17" t="n">
        <v>156400</v>
      </c>
      <c r="J11" s="18" t="n">
        <v>0.1</v>
      </c>
      <c r="K11" s="19" t="n">
        <f aca="false">ROUND(I11*J11,2)</f>
        <v>15640</v>
      </c>
      <c r="L11" s="19" t="n">
        <f aca="false">I11-K11</f>
        <v>140760</v>
      </c>
      <c r="M11" s="17" t="n">
        <v>112900</v>
      </c>
      <c r="N11" s="19" t="n">
        <f aca="false">L11-M11</f>
        <v>27860</v>
      </c>
    </row>
    <row r="12" customFormat="false" ht="15" hidden="false" customHeight="false" outlineLevel="0" collapsed="false">
      <c r="A12" s="6" t="s">
        <v>57</v>
      </c>
      <c r="B12" s="6" t="s">
        <v>44</v>
      </c>
      <c r="C12" s="6" t="n">
        <v>1055</v>
      </c>
      <c r="D12" s="6" t="s">
        <v>45</v>
      </c>
      <c r="E12" s="6" t="s">
        <v>58</v>
      </c>
      <c r="F12" s="7" t="n">
        <v>46203</v>
      </c>
      <c r="G12" s="8" t="n">
        <v>30</v>
      </c>
      <c r="H12" s="9" t="n">
        <f aca="false">F12+G12</f>
        <v>46233</v>
      </c>
      <c r="I12" s="10" t="n">
        <v>62400</v>
      </c>
      <c r="J12" s="11" t="n">
        <v>0.1</v>
      </c>
      <c r="K12" s="12" t="n">
        <f aca="false">ROUND(I12*J12,2)</f>
        <v>6240</v>
      </c>
      <c r="L12" s="12" t="n">
        <f aca="false">I12-K12</f>
        <v>56160</v>
      </c>
      <c r="M12" s="10" t="n">
        <v>56160</v>
      </c>
      <c r="N12" s="12" t="n">
        <f aca="false">L12-M12</f>
        <v>0</v>
      </c>
    </row>
    <row r="13" customFormat="false" ht="15" hidden="false" customHeight="false" outlineLevel="0" collapsed="false">
      <c r="A13" s="13" t="s">
        <v>59</v>
      </c>
      <c r="B13" s="13" t="s">
        <v>29</v>
      </c>
      <c r="C13" s="13" t="n">
        <v>1058</v>
      </c>
      <c r="D13" s="13" t="s">
        <v>30</v>
      </c>
      <c r="E13" s="13" t="s">
        <v>54</v>
      </c>
      <c r="F13" s="14" t="n">
        <v>46203</v>
      </c>
      <c r="G13" s="15" t="n">
        <v>45</v>
      </c>
      <c r="H13" s="16" t="n">
        <f aca="false">F13+G13</f>
        <v>46248</v>
      </c>
      <c r="I13" s="17" t="n">
        <v>69800</v>
      </c>
      <c r="J13" s="18" t="n">
        <v>0.1</v>
      </c>
      <c r="K13" s="19" t="n">
        <f aca="false">ROUND(I13*J13,2)</f>
        <v>6980</v>
      </c>
      <c r="L13" s="19" t="n">
        <f aca="false">I13-K13</f>
        <v>62820</v>
      </c>
      <c r="M13" s="17" t="n">
        <v>0</v>
      </c>
      <c r="N13" s="19" t="n">
        <f aca="false">L13-M13</f>
        <v>62820</v>
      </c>
    </row>
    <row r="14" customFormat="false" ht="15" hidden="false" customHeight="false" outlineLevel="0" collapsed="false">
      <c r="A14" s="6" t="s">
        <v>60</v>
      </c>
      <c r="B14" s="6" t="s">
        <v>49</v>
      </c>
      <c r="C14" s="6" t="n">
        <v>1060</v>
      </c>
      <c r="D14" s="6" t="s">
        <v>50</v>
      </c>
      <c r="E14" s="6" t="s">
        <v>31</v>
      </c>
      <c r="F14" s="7" t="n">
        <v>46203</v>
      </c>
      <c r="G14" s="8" t="n">
        <v>30</v>
      </c>
      <c r="H14" s="9" t="n">
        <f aca="false">F14+G14</f>
        <v>46233</v>
      </c>
      <c r="I14" s="10" t="n">
        <v>171250</v>
      </c>
      <c r="J14" s="11" t="n">
        <v>0.05</v>
      </c>
      <c r="K14" s="12" t="n">
        <f aca="false">ROUND(I14*J14,2)</f>
        <v>8562.5</v>
      </c>
      <c r="L14" s="12" t="n">
        <f aca="false">I14-K14</f>
        <v>162687.5</v>
      </c>
      <c r="M14" s="10" t="n">
        <v>162687.5</v>
      </c>
      <c r="N14" s="12" t="n">
        <f aca="false">L14-M14</f>
        <v>0</v>
      </c>
    </row>
    <row r="15" customFormat="false" ht="15" hidden="false" customHeight="false" outlineLevel="0" collapsed="false">
      <c r="A15" s="13" t="s">
        <v>61</v>
      </c>
      <c r="B15" s="13" t="s">
        <v>62</v>
      </c>
      <c r="C15" s="13" t="n">
        <v>1036</v>
      </c>
      <c r="D15" s="13" t="s">
        <v>63</v>
      </c>
      <c r="E15" s="13" t="s">
        <v>64</v>
      </c>
      <c r="F15" s="14" t="n">
        <v>46218</v>
      </c>
      <c r="G15" s="15" t="n">
        <v>30</v>
      </c>
      <c r="H15" s="16" t="n">
        <f aca="false">F15+G15</f>
        <v>46248</v>
      </c>
      <c r="I15" s="17" t="n">
        <v>34680</v>
      </c>
      <c r="J15" s="18" t="n">
        <v>0</v>
      </c>
      <c r="K15" s="19" t="n">
        <f aca="false">ROUND(I15*J15,2)</f>
        <v>0</v>
      </c>
      <c r="L15" s="19" t="n">
        <f aca="false">I15-K15</f>
        <v>34680</v>
      </c>
      <c r="M15" s="17" t="n">
        <v>0</v>
      </c>
      <c r="N15" s="19" t="n">
        <f aca="false">L15-M15</f>
        <v>34680</v>
      </c>
    </row>
    <row r="16" customFormat="false" ht="15" hidden="false" customHeight="false" outlineLevel="0" collapsed="false">
      <c r="A16" s="6" t="s">
        <v>65</v>
      </c>
      <c r="B16" s="6" t="s">
        <v>33</v>
      </c>
      <c r="C16" s="6" t="n">
        <v>1042</v>
      </c>
      <c r="D16" s="6" t="s">
        <v>34</v>
      </c>
      <c r="E16" s="6" t="s">
        <v>54</v>
      </c>
      <c r="F16" s="7" t="n">
        <v>46234</v>
      </c>
      <c r="G16" s="8" t="n">
        <v>30</v>
      </c>
      <c r="H16" s="9" t="n">
        <f aca="false">F16+G16</f>
        <v>46264</v>
      </c>
      <c r="I16" s="10" t="n">
        <v>141200</v>
      </c>
      <c r="J16" s="11" t="n">
        <v>0.1</v>
      </c>
      <c r="K16" s="12" t="n">
        <f aca="false">ROUND(I16*J16,2)</f>
        <v>14120</v>
      </c>
      <c r="L16" s="12" t="n">
        <f aca="false">I16-K16</f>
        <v>127080</v>
      </c>
      <c r="M16" s="10" t="n">
        <v>127080</v>
      </c>
      <c r="N16" s="12" t="n">
        <f aca="false">L16-M16</f>
        <v>0</v>
      </c>
    </row>
    <row r="17" customFormat="false" ht="15" hidden="false" customHeight="false" outlineLevel="0" collapsed="false">
      <c r="A17" s="13" t="s">
        <v>66</v>
      </c>
      <c r="B17" s="13" t="s">
        <v>36</v>
      </c>
      <c r="C17" s="13" t="n">
        <v>1047</v>
      </c>
      <c r="D17" s="13" t="s">
        <v>37</v>
      </c>
      <c r="E17" s="13" t="s">
        <v>67</v>
      </c>
      <c r="F17" s="14" t="n">
        <v>46234</v>
      </c>
      <c r="G17" s="15" t="n">
        <v>30</v>
      </c>
      <c r="H17" s="16" t="n">
        <f aca="false">F17+G17</f>
        <v>46264</v>
      </c>
      <c r="I17" s="17" t="n">
        <v>52900</v>
      </c>
      <c r="J17" s="18" t="n">
        <v>0.1</v>
      </c>
      <c r="K17" s="19" t="n">
        <f aca="false">ROUND(I17*J17,2)</f>
        <v>5290</v>
      </c>
      <c r="L17" s="19" t="n">
        <f aca="false">I17-K17</f>
        <v>47610</v>
      </c>
      <c r="M17" s="17" t="n">
        <v>47610</v>
      </c>
      <c r="N17" s="19" t="n">
        <f aca="false">L17-M17</f>
        <v>0</v>
      </c>
    </row>
    <row r="18" customFormat="false" ht="15" hidden="false" customHeight="false" outlineLevel="0" collapsed="false">
      <c r="A18" s="6" t="s">
        <v>68</v>
      </c>
      <c r="B18" s="6" t="s">
        <v>40</v>
      </c>
      <c r="C18" s="6" t="n">
        <v>1051</v>
      </c>
      <c r="D18" s="6" t="s">
        <v>41</v>
      </c>
      <c r="E18" s="6" t="s">
        <v>69</v>
      </c>
      <c r="F18" s="7" t="n">
        <v>46234</v>
      </c>
      <c r="G18" s="8" t="n">
        <v>30</v>
      </c>
      <c r="H18" s="9" t="n">
        <f aca="false">F18+G18</f>
        <v>46264</v>
      </c>
      <c r="I18" s="10" t="n">
        <v>162750</v>
      </c>
      <c r="J18" s="11" t="n">
        <v>0.1</v>
      </c>
      <c r="K18" s="12" t="n">
        <f aca="false">ROUND(I18*J18,2)</f>
        <v>16275</v>
      </c>
      <c r="L18" s="12" t="n">
        <f aca="false">I18-K18</f>
        <v>146475</v>
      </c>
      <c r="M18" s="10" t="n">
        <v>0</v>
      </c>
      <c r="N18" s="12" t="n">
        <f aca="false">L18-M18</f>
        <v>146475</v>
      </c>
    </row>
    <row r="19" customFormat="false" ht="15" hidden="false" customHeight="false" outlineLevel="0" collapsed="false">
      <c r="A19" s="13" t="s">
        <v>70</v>
      </c>
      <c r="B19" s="13" t="s">
        <v>44</v>
      </c>
      <c r="C19" s="13" t="n">
        <v>1055</v>
      </c>
      <c r="D19" s="13" t="s">
        <v>45</v>
      </c>
      <c r="E19" s="13" t="s">
        <v>51</v>
      </c>
      <c r="F19" s="14" t="n">
        <v>46234</v>
      </c>
      <c r="G19" s="15" t="n">
        <v>30</v>
      </c>
      <c r="H19" s="16" t="n">
        <f aca="false">F19+G19</f>
        <v>46264</v>
      </c>
      <c r="I19" s="17" t="n">
        <v>71850</v>
      </c>
      <c r="J19" s="18" t="n">
        <v>0.1</v>
      </c>
      <c r="K19" s="19" t="n">
        <f aca="false">ROUND(I19*J19,2)</f>
        <v>7185</v>
      </c>
      <c r="L19" s="19" t="n">
        <f aca="false">I19-K19</f>
        <v>64665</v>
      </c>
      <c r="M19" s="17" t="n">
        <v>64665</v>
      </c>
      <c r="N19" s="19" t="n">
        <f aca="false">L19-M19</f>
        <v>0</v>
      </c>
    </row>
    <row r="20" customFormat="false" ht="15" hidden="false" customHeight="false" outlineLevel="0" collapsed="false">
      <c r="A20" s="6" t="s">
        <v>71</v>
      </c>
      <c r="B20" s="6" t="s">
        <v>29</v>
      </c>
      <c r="C20" s="6" t="n">
        <v>1058</v>
      </c>
      <c r="D20" s="6" t="s">
        <v>30</v>
      </c>
      <c r="E20" s="6" t="s">
        <v>67</v>
      </c>
      <c r="F20" s="7" t="n">
        <v>46234</v>
      </c>
      <c r="G20" s="8" t="n">
        <v>45</v>
      </c>
      <c r="H20" s="9" t="n">
        <f aca="false">F20+G20</f>
        <v>46279</v>
      </c>
      <c r="I20" s="10" t="n">
        <v>55300</v>
      </c>
      <c r="J20" s="11" t="n">
        <v>0.1</v>
      </c>
      <c r="K20" s="12" t="n">
        <f aca="false">ROUND(I20*J20,2)</f>
        <v>5530</v>
      </c>
      <c r="L20" s="12" t="n">
        <f aca="false">I20-K20</f>
        <v>49770</v>
      </c>
      <c r="M20" s="10" t="n">
        <v>0</v>
      </c>
      <c r="N20" s="12" t="n">
        <f aca="false">L20-M20</f>
        <v>49770</v>
      </c>
    </row>
    <row r="21" customFormat="false" ht="15" hidden="false" customHeight="false" outlineLevel="0" collapsed="false">
      <c r="A21" s="13" t="s">
        <v>72</v>
      </c>
      <c r="B21" s="13" t="s">
        <v>49</v>
      </c>
      <c r="C21" s="13" t="n">
        <v>1060</v>
      </c>
      <c r="D21" s="13" t="s">
        <v>50</v>
      </c>
      <c r="E21" s="13" t="s">
        <v>38</v>
      </c>
      <c r="F21" s="14" t="n">
        <v>46234</v>
      </c>
      <c r="G21" s="15" t="n">
        <v>30</v>
      </c>
      <c r="H21" s="16" t="n">
        <f aca="false">F21+G21</f>
        <v>46264</v>
      </c>
      <c r="I21" s="17" t="n">
        <v>149800</v>
      </c>
      <c r="J21" s="18" t="n">
        <v>0.05</v>
      </c>
      <c r="K21" s="19" t="n">
        <f aca="false">ROUND(I21*J21,2)</f>
        <v>7490</v>
      </c>
      <c r="L21" s="19" t="n">
        <f aca="false">I21-K21</f>
        <v>142310</v>
      </c>
      <c r="M21" s="17" t="n">
        <v>142310</v>
      </c>
      <c r="N21" s="19" t="n">
        <f aca="false">L21-M21</f>
        <v>0</v>
      </c>
    </row>
    <row r="22" customFormat="false" ht="15" hidden="false" customHeight="false" outlineLevel="0" collapsed="false">
      <c r="A22" s="6" t="s">
        <v>73</v>
      </c>
      <c r="B22" s="6" t="s">
        <v>33</v>
      </c>
      <c r="C22" s="6" t="n">
        <v>1066</v>
      </c>
      <c r="D22" s="6" t="s">
        <v>74</v>
      </c>
      <c r="E22" s="6" t="s">
        <v>46</v>
      </c>
      <c r="F22" s="7" t="n">
        <v>46234</v>
      </c>
      <c r="G22" s="8" t="n">
        <v>30</v>
      </c>
      <c r="H22" s="9" t="n">
        <f aca="false">F22+G22</f>
        <v>46264</v>
      </c>
      <c r="I22" s="10" t="n">
        <v>64000</v>
      </c>
      <c r="J22" s="11" t="n">
        <v>0.1</v>
      </c>
      <c r="K22" s="12" t="n">
        <f aca="false">ROUND(I22*J22,2)</f>
        <v>6400</v>
      </c>
      <c r="L22" s="12" t="n">
        <f aca="false">I22-K22</f>
        <v>57600</v>
      </c>
      <c r="M22" s="10" t="n">
        <v>57600</v>
      </c>
      <c r="N22" s="12" t="n">
        <f aca="false">L22-M22</f>
        <v>0</v>
      </c>
    </row>
    <row r="23" customFormat="false" ht="15" hidden="false" customHeight="false" outlineLevel="0" collapsed="false">
      <c r="A23" s="13" t="s">
        <v>75</v>
      </c>
      <c r="B23" s="13" t="s">
        <v>33</v>
      </c>
      <c r="C23" s="13" t="n">
        <v>1042</v>
      </c>
      <c r="D23" s="13" t="s">
        <v>34</v>
      </c>
      <c r="E23" s="13" t="s">
        <v>76</v>
      </c>
      <c r="F23" s="14" t="n">
        <v>46246</v>
      </c>
      <c r="G23" s="15" t="n">
        <v>30</v>
      </c>
      <c r="H23" s="16" t="n">
        <f aca="false">F23+G23</f>
        <v>46276</v>
      </c>
      <c r="I23" s="17" t="n">
        <v>4615</v>
      </c>
      <c r="J23" s="18" t="n">
        <v>0</v>
      </c>
      <c r="K23" s="19" t="n">
        <f aca="false">ROUND(I23*J23,2)</f>
        <v>0</v>
      </c>
      <c r="L23" s="19" t="n">
        <f aca="false">I23-K23</f>
        <v>4615</v>
      </c>
      <c r="M23" s="17" t="n">
        <v>4615</v>
      </c>
      <c r="N23" s="19" t="n">
        <f aca="false">L23-M23</f>
        <v>0</v>
      </c>
    </row>
    <row r="24" customFormat="false" ht="15" hidden="false" customHeight="false" outlineLevel="0" collapsed="false">
      <c r="A24" s="6" t="s">
        <v>77</v>
      </c>
      <c r="B24" s="6" t="s">
        <v>29</v>
      </c>
      <c r="C24" s="6" t="n">
        <v>1058</v>
      </c>
      <c r="D24" s="6" t="s">
        <v>30</v>
      </c>
      <c r="E24" s="6" t="s">
        <v>78</v>
      </c>
      <c r="F24" s="7" t="n">
        <v>46254</v>
      </c>
      <c r="G24" s="8" t="n">
        <v>45</v>
      </c>
      <c r="H24" s="9" t="n">
        <f aca="false">F24+G24</f>
        <v>46299</v>
      </c>
      <c r="I24" s="10" t="n">
        <v>6840</v>
      </c>
      <c r="J24" s="11" t="n">
        <v>0</v>
      </c>
      <c r="K24" s="12" t="n">
        <f aca="false">ROUND(I24*J24,2)</f>
        <v>0</v>
      </c>
      <c r="L24" s="12" t="n">
        <f aca="false">I24-K24</f>
        <v>6840</v>
      </c>
      <c r="M24" s="10" t="n">
        <v>0</v>
      </c>
      <c r="N24" s="12" t="n">
        <f aca="false">L24-M24</f>
        <v>6840</v>
      </c>
    </row>
    <row r="25" customFormat="false" ht="15" hidden="false" customHeight="false" outlineLevel="0" collapsed="false">
      <c r="A25" s="13" t="s">
        <v>79</v>
      </c>
      <c r="B25" s="13" t="s">
        <v>33</v>
      </c>
      <c r="C25" s="13" t="n">
        <v>1042</v>
      </c>
      <c r="D25" s="13" t="s">
        <v>34</v>
      </c>
      <c r="E25" s="13" t="s">
        <v>67</v>
      </c>
      <c r="F25" s="14" t="n">
        <v>46265</v>
      </c>
      <c r="G25" s="15" t="n">
        <v>30</v>
      </c>
      <c r="H25" s="16" t="n">
        <f aca="false">F25+G25</f>
        <v>46295</v>
      </c>
      <c r="I25" s="17" t="n">
        <v>107200</v>
      </c>
      <c r="J25" s="18" t="n">
        <v>0.1</v>
      </c>
      <c r="K25" s="19" t="n">
        <f aca="false">ROUND(I25*J25,2)</f>
        <v>10720</v>
      </c>
      <c r="L25" s="19" t="n">
        <f aca="false">I25-K25</f>
        <v>96480</v>
      </c>
      <c r="M25" s="17" t="n">
        <v>96480</v>
      </c>
      <c r="N25" s="19" t="n">
        <f aca="false">L25-M25</f>
        <v>0</v>
      </c>
    </row>
    <row r="26" customFormat="false" ht="15" hidden="false" customHeight="false" outlineLevel="0" collapsed="false">
      <c r="A26" s="6" t="s">
        <v>80</v>
      </c>
      <c r="B26" s="6" t="s">
        <v>36</v>
      </c>
      <c r="C26" s="6" t="n">
        <v>1047</v>
      </c>
      <c r="D26" s="6" t="s">
        <v>37</v>
      </c>
      <c r="E26" s="6" t="s">
        <v>81</v>
      </c>
      <c r="F26" s="7" t="n">
        <v>46265</v>
      </c>
      <c r="G26" s="8" t="n">
        <v>30</v>
      </c>
      <c r="H26" s="9" t="n">
        <f aca="false">F26+G26</f>
        <v>46295</v>
      </c>
      <c r="I26" s="10" t="n">
        <v>25128.22</v>
      </c>
      <c r="J26" s="11" t="n">
        <v>0.1</v>
      </c>
      <c r="K26" s="12" t="n">
        <f aca="false">ROUND(I26*J26,2)</f>
        <v>2512.82</v>
      </c>
      <c r="L26" s="12" t="n">
        <f aca="false">I26-K26</f>
        <v>22615.4</v>
      </c>
      <c r="M26" s="10" t="n">
        <v>22615.4</v>
      </c>
      <c r="N26" s="12" t="n">
        <f aca="false">L26-M26</f>
        <v>0</v>
      </c>
    </row>
    <row r="27" customFormat="false" ht="15" hidden="false" customHeight="false" outlineLevel="0" collapsed="false">
      <c r="A27" s="13" t="s">
        <v>82</v>
      </c>
      <c r="B27" s="13" t="s">
        <v>40</v>
      </c>
      <c r="C27" s="13" t="n">
        <v>1051</v>
      </c>
      <c r="D27" s="13" t="s">
        <v>41</v>
      </c>
      <c r="E27" s="13" t="s">
        <v>83</v>
      </c>
      <c r="F27" s="14" t="n">
        <v>46265</v>
      </c>
      <c r="G27" s="15" t="n">
        <v>30</v>
      </c>
      <c r="H27" s="16" t="n">
        <f aca="false">F27+G27</f>
        <v>46295</v>
      </c>
      <c r="I27" s="17" t="n">
        <v>149900</v>
      </c>
      <c r="J27" s="18" t="n">
        <v>0.1</v>
      </c>
      <c r="K27" s="19" t="n">
        <f aca="false">ROUND(I27*J27,2)</f>
        <v>14990</v>
      </c>
      <c r="L27" s="19" t="n">
        <f aca="false">I27-K27</f>
        <v>134910</v>
      </c>
      <c r="M27" s="17" t="n">
        <v>0</v>
      </c>
      <c r="N27" s="19" t="n">
        <f aca="false">L27-M27</f>
        <v>134910</v>
      </c>
    </row>
    <row r="28" customFormat="false" ht="15" hidden="false" customHeight="false" outlineLevel="0" collapsed="false">
      <c r="A28" s="6" t="s">
        <v>84</v>
      </c>
      <c r="B28" s="6" t="s">
        <v>44</v>
      </c>
      <c r="C28" s="6" t="n">
        <v>1055</v>
      </c>
      <c r="D28" s="6" t="s">
        <v>45</v>
      </c>
      <c r="E28" s="6" t="s">
        <v>31</v>
      </c>
      <c r="F28" s="7" t="n">
        <v>46265</v>
      </c>
      <c r="G28" s="8" t="n">
        <v>30</v>
      </c>
      <c r="H28" s="9" t="n">
        <f aca="false">F28+G28</f>
        <v>46295</v>
      </c>
      <c r="I28" s="10" t="n">
        <v>50166.67</v>
      </c>
      <c r="J28" s="11" t="n">
        <v>0.1</v>
      </c>
      <c r="K28" s="12" t="n">
        <f aca="false">ROUND(I28*J28,2)</f>
        <v>5016.67</v>
      </c>
      <c r="L28" s="12" t="n">
        <f aca="false">I28-K28</f>
        <v>45150</v>
      </c>
      <c r="M28" s="10" t="n">
        <v>41300</v>
      </c>
      <c r="N28" s="12" t="n">
        <f aca="false">L28-M28</f>
        <v>3850</v>
      </c>
    </row>
    <row r="29" customFormat="false" ht="15" hidden="false" customHeight="false" outlineLevel="0" collapsed="false">
      <c r="A29" s="13" t="s">
        <v>85</v>
      </c>
      <c r="B29" s="13" t="s">
        <v>29</v>
      </c>
      <c r="C29" s="13" t="n">
        <v>1058</v>
      </c>
      <c r="D29" s="13" t="s">
        <v>30</v>
      </c>
      <c r="E29" s="13" t="s">
        <v>81</v>
      </c>
      <c r="F29" s="14" t="n">
        <v>46265</v>
      </c>
      <c r="G29" s="15" t="n">
        <v>45</v>
      </c>
      <c r="H29" s="16" t="n">
        <f aca="false">F29+G29</f>
        <v>46310</v>
      </c>
      <c r="I29" s="17" t="n">
        <v>48700</v>
      </c>
      <c r="J29" s="18" t="n">
        <v>0.1</v>
      </c>
      <c r="K29" s="19" t="n">
        <f aca="false">ROUND(I29*J29,2)</f>
        <v>4870</v>
      </c>
      <c r="L29" s="19" t="n">
        <f aca="false">I29-K29</f>
        <v>43830</v>
      </c>
      <c r="M29" s="17" t="n">
        <v>0</v>
      </c>
      <c r="N29" s="19" t="n">
        <f aca="false">L29-M29</f>
        <v>43830</v>
      </c>
    </row>
    <row r="30" customFormat="false" ht="15" hidden="false" customHeight="false" outlineLevel="0" collapsed="false">
      <c r="A30" s="6" t="s">
        <v>86</v>
      </c>
      <c r="B30" s="6" t="s">
        <v>49</v>
      </c>
      <c r="C30" s="6" t="n">
        <v>1060</v>
      </c>
      <c r="D30" s="6" t="s">
        <v>50</v>
      </c>
      <c r="E30" s="6" t="s">
        <v>54</v>
      </c>
      <c r="F30" s="7" t="n">
        <v>46265</v>
      </c>
      <c r="G30" s="8" t="n">
        <v>30</v>
      </c>
      <c r="H30" s="9" t="n">
        <f aca="false">F30+G30</f>
        <v>46295</v>
      </c>
      <c r="I30" s="10" t="n">
        <v>66539.74</v>
      </c>
      <c r="J30" s="11" t="n">
        <v>0.05</v>
      </c>
      <c r="K30" s="12" t="n">
        <f aca="false">ROUND(I30*J30,2)</f>
        <v>3326.99</v>
      </c>
      <c r="L30" s="12" t="n">
        <f aca="false">I30-K30</f>
        <v>63212.75</v>
      </c>
      <c r="M30" s="10" t="n">
        <v>63212.75</v>
      </c>
      <c r="N30" s="12" t="n">
        <f aca="false">L30-M30</f>
        <v>0</v>
      </c>
    </row>
    <row r="31" customFormat="false" ht="15" hidden="false" customHeight="false" outlineLevel="0" collapsed="false">
      <c r="A31" s="13" t="s">
        <v>87</v>
      </c>
      <c r="B31" s="13" t="s">
        <v>62</v>
      </c>
      <c r="C31" s="13" t="n">
        <v>1063</v>
      </c>
      <c r="D31" s="13" t="s">
        <v>88</v>
      </c>
      <c r="E31" s="13" t="s">
        <v>46</v>
      </c>
      <c r="F31" s="14" t="n">
        <v>46265</v>
      </c>
      <c r="G31" s="15" t="n">
        <v>30</v>
      </c>
      <c r="H31" s="16" t="n">
        <f aca="false">F31+G31</f>
        <v>46295</v>
      </c>
      <c r="I31" s="17" t="n">
        <v>20833.33</v>
      </c>
      <c r="J31" s="18" t="n">
        <v>0.1</v>
      </c>
      <c r="K31" s="19" t="n">
        <f aca="false">ROUND(I31*J31,2)</f>
        <v>2083.33</v>
      </c>
      <c r="L31" s="19" t="n">
        <f aca="false">I31-K31</f>
        <v>18750</v>
      </c>
      <c r="M31" s="17" t="n">
        <v>18750</v>
      </c>
      <c r="N31" s="19" t="n">
        <f aca="false">L31-M31</f>
        <v>0</v>
      </c>
    </row>
    <row r="32" customFormat="false" ht="15" hidden="false" customHeight="false" outlineLevel="0" collapsed="false">
      <c r="A32" s="6" t="s">
        <v>89</v>
      </c>
      <c r="B32" s="6" t="s">
        <v>33</v>
      </c>
      <c r="C32" s="6" t="n">
        <v>1066</v>
      </c>
      <c r="D32" s="6" t="s">
        <v>74</v>
      </c>
      <c r="E32" s="6" t="s">
        <v>58</v>
      </c>
      <c r="F32" s="7" t="n">
        <v>46265</v>
      </c>
      <c r="G32" s="8" t="n">
        <v>30</v>
      </c>
      <c r="H32" s="9" t="n">
        <f aca="false">F32+G32</f>
        <v>46295</v>
      </c>
      <c r="I32" s="10" t="n">
        <v>53611.11</v>
      </c>
      <c r="J32" s="11" t="n">
        <v>0.1</v>
      </c>
      <c r="K32" s="12" t="n">
        <f aca="false">ROUND(I32*J32,2)</f>
        <v>5361.11</v>
      </c>
      <c r="L32" s="12" t="n">
        <f aca="false">I32-K32</f>
        <v>48250</v>
      </c>
      <c r="M32" s="10" t="n">
        <v>48250</v>
      </c>
      <c r="N32" s="12" t="n">
        <f aca="false">L32-M32</f>
        <v>0</v>
      </c>
    </row>
    <row r="33" customFormat="false" ht="15" hidden="false" customHeight="false" outlineLevel="0" collapsed="false">
      <c r="A33" s="13" t="s">
        <v>90</v>
      </c>
      <c r="B33" s="13" t="s">
        <v>36</v>
      </c>
      <c r="C33" s="13" t="n">
        <v>1047</v>
      </c>
      <c r="D33" s="13" t="s">
        <v>37</v>
      </c>
      <c r="E33" s="13" t="s">
        <v>91</v>
      </c>
      <c r="F33" s="14" t="n">
        <v>46275</v>
      </c>
      <c r="G33" s="15" t="n">
        <v>30</v>
      </c>
      <c r="H33" s="16" t="n">
        <f aca="false">F33+G33</f>
        <v>46305</v>
      </c>
      <c r="I33" s="17" t="n">
        <v>3280</v>
      </c>
      <c r="J33" s="18" t="n">
        <v>0</v>
      </c>
      <c r="K33" s="19" t="n">
        <f aca="false">ROUND(I33*J33,2)</f>
        <v>0</v>
      </c>
      <c r="L33" s="19" t="n">
        <f aca="false">I33-K33</f>
        <v>3280</v>
      </c>
      <c r="M33" s="17" t="n">
        <v>0</v>
      </c>
      <c r="N33" s="19" t="n">
        <f aca="false">L33-M33</f>
        <v>3280</v>
      </c>
    </row>
    <row r="34" customFormat="false" ht="15" hidden="false" customHeight="false" outlineLevel="0" collapsed="false">
      <c r="A34" s="6" t="s">
        <v>92</v>
      </c>
      <c r="B34" s="6" t="s">
        <v>33</v>
      </c>
      <c r="C34" s="6" t="n">
        <v>1042</v>
      </c>
      <c r="D34" s="6" t="s">
        <v>34</v>
      </c>
      <c r="E34" s="6" t="s">
        <v>81</v>
      </c>
      <c r="F34" s="7" t="n">
        <v>46295</v>
      </c>
      <c r="G34" s="8" t="n">
        <v>30</v>
      </c>
      <c r="H34" s="9" t="n">
        <f aca="false">F34+G34</f>
        <v>46325</v>
      </c>
      <c r="I34" s="10" t="n">
        <v>128600</v>
      </c>
      <c r="J34" s="11" t="n">
        <v>0.1</v>
      </c>
      <c r="K34" s="12" t="n">
        <f aca="false">ROUND(I34*J34,2)</f>
        <v>12860</v>
      </c>
      <c r="L34" s="12" t="n">
        <f aca="false">I34-K34</f>
        <v>115740</v>
      </c>
      <c r="M34" s="10" t="n">
        <v>0</v>
      </c>
      <c r="N34" s="12" t="n">
        <f aca="false">L34-M34</f>
        <v>115740</v>
      </c>
    </row>
    <row r="35" customFormat="false" ht="15" hidden="false" customHeight="false" outlineLevel="0" collapsed="false">
      <c r="A35" s="13" t="s">
        <v>93</v>
      </c>
      <c r="B35" s="13" t="s">
        <v>36</v>
      </c>
      <c r="C35" s="13" t="n">
        <v>1047</v>
      </c>
      <c r="D35" s="13" t="s">
        <v>37</v>
      </c>
      <c r="E35" s="13" t="s">
        <v>42</v>
      </c>
      <c r="F35" s="14" t="n">
        <v>46295</v>
      </c>
      <c r="G35" s="15" t="n">
        <v>30</v>
      </c>
      <c r="H35" s="16" t="n">
        <f aca="false">F35+G35</f>
        <v>46325</v>
      </c>
      <c r="I35" s="17" t="n">
        <v>61300</v>
      </c>
      <c r="J35" s="18" t="n">
        <v>0.1</v>
      </c>
      <c r="K35" s="19" t="n">
        <f aca="false">ROUND(I35*J35,2)</f>
        <v>6130</v>
      </c>
      <c r="L35" s="19" t="n">
        <f aca="false">I35-K35</f>
        <v>55170</v>
      </c>
      <c r="M35" s="17" t="n">
        <v>0</v>
      </c>
      <c r="N35" s="19" t="n">
        <f aca="false">L35-M35</f>
        <v>55170</v>
      </c>
    </row>
    <row r="36" customFormat="false" ht="15" hidden="false" customHeight="false" outlineLevel="0" collapsed="false">
      <c r="A36" s="6" t="s">
        <v>94</v>
      </c>
      <c r="B36" s="6" t="s">
        <v>40</v>
      </c>
      <c r="C36" s="6" t="n">
        <v>1051</v>
      </c>
      <c r="D36" s="6" t="s">
        <v>41</v>
      </c>
      <c r="E36" s="6" t="s">
        <v>95</v>
      </c>
      <c r="F36" s="7" t="n">
        <v>46295</v>
      </c>
      <c r="G36" s="8" t="n">
        <v>30</v>
      </c>
      <c r="H36" s="9" t="n">
        <f aca="false">F36+G36</f>
        <v>46325</v>
      </c>
      <c r="I36" s="10" t="n">
        <v>171600</v>
      </c>
      <c r="J36" s="11" t="n">
        <v>0.1</v>
      </c>
      <c r="K36" s="12" t="n">
        <f aca="false">ROUND(I36*J36,2)</f>
        <v>17160</v>
      </c>
      <c r="L36" s="12" t="n">
        <f aca="false">I36-K36</f>
        <v>154440</v>
      </c>
      <c r="M36" s="10" t="n">
        <v>0</v>
      </c>
      <c r="N36" s="12" t="n">
        <f aca="false">L36-M36</f>
        <v>154440</v>
      </c>
    </row>
    <row r="37" customFormat="false" ht="15" hidden="false" customHeight="false" outlineLevel="0" collapsed="false">
      <c r="A37" s="13" t="s">
        <v>96</v>
      </c>
      <c r="B37" s="13" t="s">
        <v>44</v>
      </c>
      <c r="C37" s="13" t="n">
        <v>1055</v>
      </c>
      <c r="D37" s="13" t="s">
        <v>45</v>
      </c>
      <c r="E37" s="13" t="s">
        <v>38</v>
      </c>
      <c r="F37" s="14" t="n">
        <v>46295</v>
      </c>
      <c r="G37" s="15" t="n">
        <v>30</v>
      </c>
      <c r="H37" s="16" t="n">
        <f aca="false">F37+G37</f>
        <v>46325</v>
      </c>
      <c r="I37" s="17" t="n">
        <v>68200</v>
      </c>
      <c r="J37" s="18" t="n">
        <v>0.1</v>
      </c>
      <c r="K37" s="19" t="n">
        <f aca="false">ROUND(I37*J37,2)</f>
        <v>6820</v>
      </c>
      <c r="L37" s="19" t="n">
        <f aca="false">I37-K37</f>
        <v>61380</v>
      </c>
      <c r="M37" s="17" t="n">
        <v>0</v>
      </c>
      <c r="N37" s="19" t="n">
        <f aca="false">L37-M37</f>
        <v>61380</v>
      </c>
    </row>
    <row r="38" customFormat="false" ht="15" hidden="false" customHeight="false" outlineLevel="0" collapsed="false">
      <c r="A38" s="6" t="s">
        <v>97</v>
      </c>
      <c r="B38" s="6" t="s">
        <v>29</v>
      </c>
      <c r="C38" s="6" t="n">
        <v>1058</v>
      </c>
      <c r="D38" s="6" t="s">
        <v>30</v>
      </c>
      <c r="E38" s="6" t="s">
        <v>42</v>
      </c>
      <c r="F38" s="7" t="n">
        <v>46295</v>
      </c>
      <c r="G38" s="8" t="n">
        <v>45</v>
      </c>
      <c r="H38" s="9" t="n">
        <f aca="false">F38+G38</f>
        <v>46340</v>
      </c>
      <c r="I38" s="10" t="n">
        <v>31250</v>
      </c>
      <c r="J38" s="11" t="n">
        <v>0.1</v>
      </c>
      <c r="K38" s="12" t="n">
        <f aca="false">ROUND(I38*J38,2)</f>
        <v>3125</v>
      </c>
      <c r="L38" s="12" t="n">
        <f aca="false">I38-K38</f>
        <v>28125</v>
      </c>
      <c r="M38" s="10" t="n">
        <v>0</v>
      </c>
      <c r="N38" s="12" t="n">
        <f aca="false">L38-M38</f>
        <v>28125</v>
      </c>
    </row>
    <row r="39" customFormat="false" ht="15" hidden="false" customHeight="false" outlineLevel="0" collapsed="false">
      <c r="A39" s="13" t="s">
        <v>98</v>
      </c>
      <c r="B39" s="13" t="s">
        <v>49</v>
      </c>
      <c r="C39" s="13" t="n">
        <v>1060</v>
      </c>
      <c r="D39" s="13" t="s">
        <v>50</v>
      </c>
      <c r="E39" s="13" t="s">
        <v>67</v>
      </c>
      <c r="F39" s="14" t="n">
        <v>46295</v>
      </c>
      <c r="G39" s="15" t="n">
        <v>30</v>
      </c>
      <c r="H39" s="16" t="n">
        <f aca="false">F39+G39</f>
        <v>46325</v>
      </c>
      <c r="I39" s="17" t="n">
        <v>138900</v>
      </c>
      <c r="J39" s="18" t="n">
        <v>0.05</v>
      </c>
      <c r="K39" s="19" t="n">
        <f aca="false">ROUND(I39*J39,2)</f>
        <v>6945</v>
      </c>
      <c r="L39" s="19" t="n">
        <f aca="false">I39-K39</f>
        <v>131955</v>
      </c>
      <c r="M39" s="17" t="n">
        <v>0</v>
      </c>
      <c r="N39" s="19" t="n">
        <f aca="false">L39-M39</f>
        <v>131955</v>
      </c>
    </row>
    <row r="40" customFormat="false" ht="15" hidden="false" customHeight="false" outlineLevel="0" collapsed="false">
      <c r="A40" s="6" t="s">
        <v>99</v>
      </c>
      <c r="B40" s="6" t="s">
        <v>62</v>
      </c>
      <c r="C40" s="6" t="n">
        <v>1063</v>
      </c>
      <c r="D40" s="6" t="s">
        <v>88</v>
      </c>
      <c r="E40" s="6" t="s">
        <v>58</v>
      </c>
      <c r="F40" s="7" t="n">
        <v>46295</v>
      </c>
      <c r="G40" s="8" t="n">
        <v>30</v>
      </c>
      <c r="H40" s="9" t="n">
        <f aca="false">F40+G40</f>
        <v>46325</v>
      </c>
      <c r="I40" s="10" t="n">
        <v>75166.67</v>
      </c>
      <c r="J40" s="11" t="n">
        <v>0.1</v>
      </c>
      <c r="K40" s="12" t="n">
        <f aca="false">ROUND(I40*J40,2)</f>
        <v>7516.67</v>
      </c>
      <c r="L40" s="12" t="n">
        <f aca="false">I40-K40</f>
        <v>67650</v>
      </c>
      <c r="M40" s="10" t="n">
        <v>0</v>
      </c>
      <c r="N40" s="12" t="n">
        <f aca="false">L40-M40</f>
        <v>67650</v>
      </c>
    </row>
    <row r="41" customFormat="false" ht="15" hidden="false" customHeight="false" outlineLevel="0" collapsed="false">
      <c r="A41" s="13" t="s">
        <v>100</v>
      </c>
      <c r="B41" s="13" t="s">
        <v>33</v>
      </c>
      <c r="C41" s="13" t="n">
        <v>1066</v>
      </c>
      <c r="D41" s="13" t="s">
        <v>74</v>
      </c>
      <c r="E41" s="13" t="s">
        <v>51</v>
      </c>
      <c r="F41" s="14" t="n">
        <v>46295</v>
      </c>
      <c r="G41" s="15" t="n">
        <v>30</v>
      </c>
      <c r="H41" s="16" t="n">
        <f aca="false">F41+G41</f>
        <v>46325</v>
      </c>
      <c r="I41" s="17" t="n">
        <v>69138.89</v>
      </c>
      <c r="J41" s="18" t="n">
        <v>0.1</v>
      </c>
      <c r="K41" s="19" t="n">
        <f aca="false">ROUND(I41*J41,2)</f>
        <v>6913.89</v>
      </c>
      <c r="L41" s="19" t="n">
        <f aca="false">I41-K41</f>
        <v>62225</v>
      </c>
      <c r="M41" s="17" t="n">
        <v>0</v>
      </c>
      <c r="N41" s="19" t="n">
        <f aca="false">L41-M41</f>
        <v>62225</v>
      </c>
    </row>
  </sheetData>
  <autoFilter ref="A1:N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2026-10-21T01:44:45Z</dcterms:created>
  <dc:creator>openpyxl</dc:creator>
  <dc:description/>
  <dc:language>en-US</dc:language>
  <cp:lastModifiedBy/>
  <dcterms:modified xsi:type="dcterms:W3CDTF">2026-10-21T01:44:45Z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