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_Me" sheetId="1" state="visible" r:id="rId3"/>
    <sheet name="WIP_Schedu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<sst xmlns="http://schemas.openxmlformats.org/spreadsheetml/2006/main" count="50" uniqueCount="49">
  <si>
    <t xml:space="preserve">Exercise 05: WIP Schedule</t>
  </si>
  <si>
    <t xml:space="preserve">ImpactMe.AI training workbook. NECA Accounting Peer Group workshop, October 27, 2026.</t>
  </si>
  <si>
    <t xml:space="preserve">FICTIONAL TRAINING DATA. Every company, person, job, invoice, and amount in this file is invented for practice. Never paste real client data into a consumer AI account.</t>
  </si>
  <si>
    <t xml:space="preserve">WHAT THIS IS:</t>
  </si>
  <si>
    <t xml:space="preserve">Ridgeline Electric's work-in-progress (WIP) schedule for 8 open jobs as of September 30, 2026.</t>
  </si>
  <si>
    <t xml:space="preserve">HOW IT WORKS (cost-to-cost percent complete):</t>
  </si>
  <si>
    <t xml:space="preserve">Revised_Contract = Original_Contract + Approved_COs</t>
  </si>
  <si>
    <t xml:space="preserve">Pct_Complete = Cost_to_Date / Est_Total_Cost</t>
  </si>
  <si>
    <t xml:space="preserve">Earned_Revenue = Revised_Contract x Pct_Complete</t>
  </si>
  <si>
    <t xml:space="preserve">Over_Billing = Billed_to_Date minus Earned_Revenue, when positive (a liability: billings in excess of costs and estimated earnings)</t>
  </si>
  <si>
    <t xml:space="preserve">Under_Billing = Earned_Revenue minus Billed_to_Date, when positive (an asset: costs and estimated earnings in excess of billings)</t>
  </si>
  <si>
    <t xml:space="preserve">YOUR JOB:</t>
  </si>
  <si>
    <t xml:space="preserve">Have AI explain this schedule in plain language, then check its work. Something in this sheet is not right. Can you find it?</t>
  </si>
  <si>
    <t xml:space="preserve">Ridgeline Electric, Inc.   |   Work in Progress Schedule   |   As of 09/30/2026</t>
  </si>
  <si>
    <t xml:space="preserve">Percent complete by cost-to-cost method. Blue = typed inputs, black = formulas.</t>
  </si>
  <si>
    <t xml:space="preserve">Job_No</t>
  </si>
  <si>
    <t xml:space="preserve">Customer</t>
  </si>
  <si>
    <t xml:space="preserve">Job_Name</t>
  </si>
  <si>
    <t xml:space="preserve">Original_Contract</t>
  </si>
  <si>
    <t xml:space="preserve">Approved_COs</t>
  </si>
  <si>
    <t xml:space="preserve">Revised_Contract</t>
  </si>
  <si>
    <t xml:space="preserve">Est_Total_Cost</t>
  </si>
  <si>
    <t xml:space="preserve">Est_Gross_Profit</t>
  </si>
  <si>
    <t xml:space="preserve">Est_GP_%</t>
  </si>
  <si>
    <t xml:space="preserve">Cost_to_Date</t>
  </si>
  <si>
    <t xml:space="preserve">Pct_Complete</t>
  </si>
  <si>
    <t xml:space="preserve">Earned_Revenue</t>
  </si>
  <si>
    <t xml:space="preserve">Billed_to_Date</t>
  </si>
  <si>
    <t xml:space="preserve">Over_Billing</t>
  </si>
  <si>
    <t xml:space="preserve">Under_Billing</t>
  </si>
  <si>
    <t xml:space="preserve">GP_to_Date</t>
  </si>
  <si>
    <t xml:space="preserve">Summit Builders</t>
  </si>
  <si>
    <t xml:space="preserve">Riverside Medical Office Building</t>
  </si>
  <si>
    <t xml:space="preserve">Kestrel Construction Group</t>
  </si>
  <si>
    <t xml:space="preserve">Maple Street Elementary Modernization</t>
  </si>
  <si>
    <t xml:space="preserve">Ironwood General Contractors</t>
  </si>
  <si>
    <t xml:space="preserve">Northpoint Distribution Center</t>
  </si>
  <si>
    <t xml:space="preserve">Prairie Hawk Builders</t>
  </si>
  <si>
    <t xml:space="preserve">Hillcrest Apartments Phase 2</t>
  </si>
  <si>
    <t xml:space="preserve">Blue Heron Development</t>
  </si>
  <si>
    <t xml:space="preserve">Lakeview Retail Center</t>
  </si>
  <si>
    <t xml:space="preserve">Granite Peak Contractors</t>
  </si>
  <si>
    <t xml:space="preserve">Larkspur County Water Treatment Upgrade</t>
  </si>
  <si>
    <t xml:space="preserve">Northgate Construction</t>
  </si>
  <si>
    <t xml:space="preserve">Valley Fire Station 9</t>
  </si>
  <si>
    <t xml:space="preserve">Downtown Parking Garage LED Retrofit</t>
  </si>
  <si>
    <t xml:space="preserve">Totals</t>
  </si>
  <si>
    <t xml:space="preserve">Net over (under) billing on the balance sheet</t>
  </si>
  <si>
    <t xml:space="preserve">Notes: Approved change orders only; pending COs are excluded. Job 1066 has a deductive change order (owner removed scope).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</si>
</sst>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;\(0.0%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5A6D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E5A6D"/>
      <name val="Arial"/>
      <family val="0"/>
      <charset val="1"/>
    </font>
    <font>
      <b val="true"/>
      <sz val="12"/>
      <color rgb="FF0E5A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5A6D"/>
        <bgColor rgb="FF008080"/>
      </patternFill>
    </fill>
    <fill>
      <patternFill patternType="solid">
        <fgColor rgb="FFEEF6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CC8DC"/>
      </bottom>
      <diagonal/>
    </border>
    <border diagonalUp="false" diagonalDown="false">
      <left/>
      <right/>
      <top style="medium">
        <color rgb="FF3CC8D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5A6D"/>
      <rgbColor rgb="FFC0C0C0"/>
      <rgbColor rgb="FF808080"/>
      <rgbColor rgb="FF9999FF"/>
      <rgbColor rgb="FF993366"/>
      <rgbColor rgb="FFEEF6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CC8D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4" t="s">
        <v>5</v>
      </c>
    </row>
    <row r="10" customFormat="false" ht="15" hidden="false" customHeight="false" outlineLevel="0" collapsed="false">
      <c r="A10" s="3" t="s">
        <v>6</v>
      </c>
    </row>
    <row r="11" customFormat="false" ht="1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3" t="s">
        <v>8</v>
      </c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4" t="s">
        <v>11</v>
      </c>
    </row>
    <row r="17" customFormat="false" ht="15" hidden="false" customHeight="false" outlineLevel="0" collapsed="false">
      <c r="A17" s="3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36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7" min="6" style="0" width="14"/>
    <col collapsed="false" customWidth="true" hidden="false" outlineLevel="0" max="8" min="8" style="0" width="13"/>
    <col collapsed="false" customWidth="true" hidden="false" outlineLevel="0" max="9" min="9" style="0" width="9"/>
    <col collapsed="false" customWidth="true" hidden="false" outlineLevel="0" max="10" min="10" style="0" width="14"/>
    <col collapsed="false" customWidth="true" hidden="false" outlineLevel="0" max="11" min="11" style="0" width="10"/>
    <col collapsed="false" customWidth="true" hidden="false" outlineLevel="0" max="13" min="12" style="0" width="14"/>
    <col collapsed="false" customWidth="true" hidden="false" outlineLevel="0" max="15" min="14" style="0" width="12"/>
    <col collapsed="false" customWidth="true" hidden="false" outlineLevel="0" max="16" min="16" style="0" width="13"/>
  </cols>
  <sheetData>
    <row r="1" customFormat="false" ht="15" hidden="false" customHeight="false" outlineLevel="0" collapsed="false">
      <c r="A1" s="5" t="s">
        <v>13</v>
      </c>
    </row>
    <row r="2" customFormat="false" ht="15" hidden="false" customHeight="false" outlineLevel="0" collapsed="false">
      <c r="A2" s="2" t="s">
        <v>14</v>
      </c>
    </row>
    <row r="4" customFormat="false" ht="30" hidden="false" customHeight="true" outlineLevel="0" collapsed="false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  <c r="P4" s="6" t="s">
        <v>30</v>
      </c>
    </row>
    <row r="5" customFormat="false" ht="15" hidden="false" customHeight="false" outlineLevel="0" collapsed="false">
      <c r="A5" s="7" t="n">
        <v>1042</v>
      </c>
      <c r="B5" s="7" t="s">
        <v>31</v>
      </c>
      <c r="C5" s="7" t="s">
        <v>32</v>
      </c>
      <c r="D5" s="8" t="n">
        <v>1250000</v>
      </c>
      <c r="E5" s="8" t="n">
        <v>64500</v>
      </c>
      <c r="F5" s="9" t="n">
        <f aca="false">D5+E5</f>
        <v>1314500</v>
      </c>
      <c r="G5" s="8" t="n">
        <v>1104180</v>
      </c>
      <c r="H5" s="9" t="n">
        <f aca="false">F5-G5</f>
        <v>210320</v>
      </c>
      <c r="I5" s="10" t="n">
        <f aca="false">IF(F5=0,0,H5/F5)</f>
        <v>0.16</v>
      </c>
      <c r="J5" s="8" t="n">
        <v>662508</v>
      </c>
      <c r="K5" s="10" t="n">
        <f aca="false">IF(G5=0,0,J5/G5)</f>
        <v>0.6</v>
      </c>
      <c r="L5" s="9" t="n">
        <f aca="false">F5*K5</f>
        <v>788700</v>
      </c>
      <c r="M5" s="8" t="n">
        <v>826700</v>
      </c>
      <c r="N5" s="9" t="n">
        <f aca="false">MAX(M5-L5,0)</f>
        <v>38000</v>
      </c>
      <c r="O5" s="9" t="n">
        <f aca="false">MAX(L5-M5,0)</f>
        <v>0</v>
      </c>
      <c r="P5" s="9" t="n">
        <f aca="false">L5-J5</f>
        <v>126192</v>
      </c>
    </row>
    <row r="6" customFormat="false" ht="15" hidden="false" customHeight="false" outlineLevel="0" collapsed="false">
      <c r="A6" s="11" t="n">
        <v>1047</v>
      </c>
      <c r="B6" s="11" t="s">
        <v>33</v>
      </c>
      <c r="C6" s="11" t="s">
        <v>34</v>
      </c>
      <c r="D6" s="12" t="n">
        <v>486000</v>
      </c>
      <c r="E6" s="12" t="n">
        <v>22750</v>
      </c>
      <c r="F6" s="13" t="n">
        <f aca="false">D6+E6</f>
        <v>508750</v>
      </c>
      <c r="G6" s="12" t="n">
        <v>432440</v>
      </c>
      <c r="H6" s="13" t="n">
        <f aca="false">F6-G6</f>
        <v>76310</v>
      </c>
      <c r="I6" s="14" t="n">
        <f aca="false">IF(F6=0,0,H6/F6)</f>
        <v>0.149995085995086</v>
      </c>
      <c r="J6" s="12" t="n">
        <v>311357</v>
      </c>
      <c r="K6" s="14" t="n">
        <f aca="false">IF(G6=0,0,J6/G6)</f>
        <v>0.720000462491906</v>
      </c>
      <c r="L6" s="13" t="n">
        <f aca="false">F6*K6</f>
        <v>366300.235292757</v>
      </c>
      <c r="M6" s="12" t="n">
        <v>352000</v>
      </c>
      <c r="N6" s="13" t="n">
        <f aca="false">MAX(M6-L6,0)</f>
        <v>0</v>
      </c>
      <c r="O6" s="13" t="n">
        <f aca="false">MAX(L6-M6,0)</f>
        <v>14300.2352927574</v>
      </c>
      <c r="P6" s="13" t="n">
        <f aca="false">L6-J6</f>
        <v>54943.2352927574</v>
      </c>
    </row>
    <row r="7" customFormat="false" ht="15" hidden="false" customHeight="false" outlineLevel="0" collapsed="false">
      <c r="A7" s="7" t="n">
        <v>1051</v>
      </c>
      <c r="B7" s="7" t="s">
        <v>35</v>
      </c>
      <c r="C7" s="7" t="s">
        <v>36</v>
      </c>
      <c r="D7" s="8" t="n">
        <v>2140000</v>
      </c>
      <c r="E7" s="8" t="n">
        <v>185600</v>
      </c>
      <c r="F7" s="9" t="n">
        <f aca="false">D7+E7</f>
        <v>2325600</v>
      </c>
      <c r="G7" s="8" t="n">
        <v>2018300</v>
      </c>
      <c r="H7" s="9" t="n">
        <f aca="false">F7-G7</f>
        <v>307300</v>
      </c>
      <c r="I7" s="10" t="n">
        <f aca="false">IF(F7=0,0,H7/F7)</f>
        <v>0.132137942896457</v>
      </c>
      <c r="J7" s="8" t="n">
        <v>1150431</v>
      </c>
      <c r="K7" s="10" t="n">
        <f aca="false">IF(G7=0,0,J7/G7)</f>
        <v>0.57</v>
      </c>
      <c r="L7" s="9" t="n">
        <f aca="false">D7*K7</f>
        <v>1219800</v>
      </c>
      <c r="M7" s="8" t="n">
        <v>1262000</v>
      </c>
      <c r="N7" s="9" t="n">
        <f aca="false">MAX(M7-L7,0)</f>
        <v>42200</v>
      </c>
      <c r="O7" s="9" t="n">
        <f aca="false">MAX(L7-M7,0)</f>
        <v>0</v>
      </c>
      <c r="P7" s="9" t="n">
        <f aca="false">L7-J7</f>
        <v>69369</v>
      </c>
    </row>
    <row r="8" customFormat="false" ht="15" hidden="false" customHeight="false" outlineLevel="0" collapsed="false">
      <c r="A8" s="11" t="n">
        <v>1055</v>
      </c>
      <c r="B8" s="11" t="s">
        <v>37</v>
      </c>
      <c r="C8" s="11" t="s">
        <v>38</v>
      </c>
      <c r="D8" s="12" t="n">
        <v>918000</v>
      </c>
      <c r="E8" s="12" t="n">
        <v>0</v>
      </c>
      <c r="F8" s="13" t="n">
        <f aca="false">D8+E8</f>
        <v>918000</v>
      </c>
      <c r="G8" s="12" t="n">
        <v>789480</v>
      </c>
      <c r="H8" s="13" t="n">
        <f aca="false">F8-G8</f>
        <v>128520</v>
      </c>
      <c r="I8" s="14" t="n">
        <f aca="false">IF(F8=0,0,H8/F8)</f>
        <v>0.14</v>
      </c>
      <c r="J8" s="12" t="n">
        <v>236844</v>
      </c>
      <c r="K8" s="14" t="n">
        <f aca="false">IF(G8=0,0,J8/G8)</f>
        <v>0.3</v>
      </c>
      <c r="L8" s="13" t="n">
        <f aca="false">F8*K8</f>
        <v>275400</v>
      </c>
      <c r="M8" s="12" t="n">
        <v>301500</v>
      </c>
      <c r="N8" s="13" t="n">
        <f aca="false">MAX(M8-L8,0)</f>
        <v>26100</v>
      </c>
      <c r="O8" s="13" t="n">
        <f aca="false">MAX(L8-M8,0)</f>
        <v>0</v>
      </c>
      <c r="P8" s="13" t="n">
        <f aca="false">L8-J8</f>
        <v>38556</v>
      </c>
    </row>
    <row r="9" customFormat="false" ht="15" hidden="false" customHeight="false" outlineLevel="0" collapsed="false">
      <c r="A9" s="7" t="n">
        <v>1058</v>
      </c>
      <c r="B9" s="7" t="s">
        <v>39</v>
      </c>
      <c r="C9" s="7" t="s">
        <v>40</v>
      </c>
      <c r="D9" s="8" t="n">
        <v>642500</v>
      </c>
      <c r="E9" s="8" t="n">
        <v>18400</v>
      </c>
      <c r="F9" s="9" t="n">
        <f aca="false">D9+E9</f>
        <v>660900</v>
      </c>
      <c r="G9" s="8" t="n">
        <v>574983</v>
      </c>
      <c r="H9" s="9" t="n">
        <f aca="false">F9-G9</f>
        <v>85917</v>
      </c>
      <c r="I9" s="10" t="n">
        <f aca="false">IF(F9=0,0,H9/F9)</f>
        <v>0.13</v>
      </c>
      <c r="J9" s="8" t="n">
        <v>517485</v>
      </c>
      <c r="K9" s="10" t="n">
        <f aca="false">IF(G9=0,0,J9/G9)</f>
        <v>0.900000521754556</v>
      </c>
      <c r="L9" s="9" t="n">
        <f aca="false">F9*K9</f>
        <v>594810.344827586</v>
      </c>
      <c r="M9" s="8" t="n">
        <v>575000</v>
      </c>
      <c r="N9" s="9" t="n">
        <f aca="false">MAX(M9-L9,0)</f>
        <v>0</v>
      </c>
      <c r="O9" s="9" t="n">
        <f aca="false">MAX(L9-M9,0)</f>
        <v>19810.3448275862</v>
      </c>
      <c r="P9" s="9" t="n">
        <f aca="false">L9-J9</f>
        <v>77325.3448275862</v>
      </c>
    </row>
    <row r="10" customFormat="false" ht="15" hidden="false" customHeight="false" outlineLevel="0" collapsed="false">
      <c r="A10" s="11" t="n">
        <v>1060</v>
      </c>
      <c r="B10" s="11" t="s">
        <v>41</v>
      </c>
      <c r="C10" s="11" t="s">
        <v>42</v>
      </c>
      <c r="D10" s="12" t="n">
        <v>1575000</v>
      </c>
      <c r="E10" s="12" t="n">
        <v>96250</v>
      </c>
      <c r="F10" s="13" t="n">
        <f aca="false">D10+E10</f>
        <v>1671250</v>
      </c>
      <c r="G10" s="12" t="n">
        <v>1420560</v>
      </c>
      <c r="H10" s="13" t="n">
        <f aca="false">F10-G10</f>
        <v>250690</v>
      </c>
      <c r="I10" s="14" t="n">
        <f aca="false">IF(F10=0,0,H10/F10)</f>
        <v>0.150001495886313</v>
      </c>
      <c r="J10" s="12" t="n">
        <v>994392</v>
      </c>
      <c r="K10" s="14" t="n">
        <f aca="false">IF(G10=0,0,J10/G10)</f>
        <v>0.7</v>
      </c>
      <c r="L10" s="13" t="n">
        <f aca="false">F10*K10</f>
        <v>1169875</v>
      </c>
      <c r="M10" s="12" t="n">
        <v>1210000</v>
      </c>
      <c r="N10" s="13" t="n">
        <f aca="false">MAX(M10-L10,0)</f>
        <v>40125</v>
      </c>
      <c r="O10" s="13" t="n">
        <f aca="false">MAX(L10-M10,0)</f>
        <v>0</v>
      </c>
      <c r="P10" s="13" t="n">
        <f aca="false">L10-J10</f>
        <v>175483</v>
      </c>
    </row>
    <row r="11" customFormat="false" ht="15" hidden="false" customHeight="false" outlineLevel="0" collapsed="false">
      <c r="A11" s="7" t="n">
        <v>1063</v>
      </c>
      <c r="B11" s="7" t="s">
        <v>43</v>
      </c>
      <c r="C11" s="7" t="s">
        <v>44</v>
      </c>
      <c r="D11" s="8" t="n">
        <v>734000</v>
      </c>
      <c r="E11" s="8" t="n">
        <v>12800</v>
      </c>
      <c r="F11" s="9" t="n">
        <f aca="false">D11+E11</f>
        <v>746800</v>
      </c>
      <c r="G11" s="8" t="n">
        <v>649716</v>
      </c>
      <c r="H11" s="9" t="n">
        <f aca="false">F11-G11</f>
        <v>97084</v>
      </c>
      <c r="I11" s="10" t="n">
        <f aca="false">IF(F11=0,0,H11/F11)</f>
        <v>0.13</v>
      </c>
      <c r="J11" s="8" t="n">
        <v>97457</v>
      </c>
      <c r="K11" s="10" t="n">
        <f aca="false">IF(G11=0,0,J11/G11)</f>
        <v>0.149999384346391</v>
      </c>
      <c r="L11" s="9" t="n">
        <f aca="false">F11*K11</f>
        <v>112019.540229885</v>
      </c>
      <c r="M11" s="8" t="n">
        <v>96000</v>
      </c>
      <c r="N11" s="9" t="n">
        <f aca="false">MAX(M11-L11,0)</f>
        <v>0</v>
      </c>
      <c r="O11" s="9" t="n">
        <f aca="false">MAX(L11-M11,0)</f>
        <v>16019.5402298851</v>
      </c>
      <c r="P11" s="9" t="n">
        <f aca="false">L11-J11</f>
        <v>14562.5402298851</v>
      </c>
    </row>
    <row r="12" customFormat="false" ht="15" hidden="false" customHeight="false" outlineLevel="0" collapsed="false">
      <c r="A12" s="11" t="n">
        <v>1066</v>
      </c>
      <c r="B12" s="11" t="s">
        <v>31</v>
      </c>
      <c r="C12" s="11" t="s">
        <v>45</v>
      </c>
      <c r="D12" s="12" t="n">
        <v>214000</v>
      </c>
      <c r="E12" s="12" t="n">
        <v>-6500</v>
      </c>
      <c r="F12" s="13" t="n">
        <f aca="false">D12+E12</f>
        <v>207500</v>
      </c>
      <c r="G12" s="12" t="n">
        <v>168075</v>
      </c>
      <c r="H12" s="13" t="n">
        <f aca="false">F12-G12</f>
        <v>39425</v>
      </c>
      <c r="I12" s="14" t="n">
        <f aca="false">IF(F12=0,0,H12/F12)</f>
        <v>0.19</v>
      </c>
      <c r="J12" s="12" t="n">
        <v>159671</v>
      </c>
      <c r="K12" s="14" t="n">
        <f aca="false">IF(G12=0,0,J12/G12)</f>
        <v>0.949998512568794</v>
      </c>
      <c r="L12" s="13" t="n">
        <f aca="false">F12*K12</f>
        <v>197124.691358025</v>
      </c>
      <c r="M12" s="12" t="n">
        <v>186750</v>
      </c>
      <c r="N12" s="13" t="n">
        <f aca="false">MAX(M12-L12,0)</f>
        <v>0</v>
      </c>
      <c r="O12" s="13" t="n">
        <f aca="false">MAX(L12-M12,0)</f>
        <v>10374.6913580247</v>
      </c>
      <c r="P12" s="13" t="n">
        <f aca="false">L12-J12</f>
        <v>37453.6913580247</v>
      </c>
    </row>
    <row r="13" customFormat="false" ht="15" hidden="false" customHeight="false" outlineLevel="0" collapsed="false">
      <c r="A13" s="15"/>
      <c r="B13" s="15"/>
      <c r="C13" s="15" t="s">
        <v>46</v>
      </c>
      <c r="D13" s="16" t="n">
        <f aca="false">SUM(D5:D12)</f>
        <v>7959500</v>
      </c>
      <c r="E13" s="16" t="n">
        <f aca="false">SUM(E5:E12)</f>
        <v>393800</v>
      </c>
      <c r="F13" s="16" t="n">
        <f aca="false">SUM(F5:F12)</f>
        <v>8353300</v>
      </c>
      <c r="G13" s="16" t="n">
        <f aca="false">SUM(G5:G12)</f>
        <v>7157734</v>
      </c>
      <c r="H13" s="16" t="n">
        <f aca="false">SUM(H5:H12)</f>
        <v>1195566</v>
      </c>
      <c r="I13" s="17" t="n">
        <f aca="false">IF(F13=0,0,H13/F13)</f>
        <v>0.143124992517927</v>
      </c>
      <c r="J13" s="16" t="n">
        <f aca="false">SUM(J5:J12)</f>
        <v>4130145</v>
      </c>
      <c r="K13" s="17" t="n">
        <f aca="false">IF(G13=0,0,J13/G13)</f>
        <v>0.57701850893034</v>
      </c>
      <c r="L13" s="16" t="n">
        <f aca="false">SUM(L5:L12)</f>
        <v>4724029.81170825</v>
      </c>
      <c r="M13" s="16" t="n">
        <f aca="false">SUM(M5:M12)</f>
        <v>4809950</v>
      </c>
      <c r="N13" s="16" t="n">
        <f aca="false">SUM(N5:N12)</f>
        <v>146425</v>
      </c>
      <c r="O13" s="16" t="n">
        <f aca="false">SUM(O5:O12)</f>
        <v>60504.8117082533</v>
      </c>
      <c r="P13" s="16" t="n">
        <f aca="false">SUM(P5:P12)</f>
        <v>593884.811708253</v>
      </c>
    </row>
    <row r="15" customFormat="false" ht="15" hidden="false" customHeight="false" outlineLevel="0" collapsed="false">
      <c r="A15" s="18" t="s">
        <v>47</v>
      </c>
      <c r="N15" s="19" t="n">
        <f aca="false">N13-O13</f>
        <v>85920.1882917467</v>
      </c>
    </row>
    <row r="16" customFormat="false" ht="15" hidden="false" customHeight="false" outlineLevel="0" collapsed="false">
      <c r="A16" s="2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2026-10-21T01:44:45Z</dcterms:created>
  <dc:creator>openpyxl</dc:creator>
  <dc:description/>
  <dc:language>en-US</dc:language>
  <cp:lastModifiedBy/>
  <dcterms:modified xsi:type="dcterms:W3CDTF">2026-10-21T01:44:45Z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